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anarylabs-my.sharepoint.com/personal/jeff_canarylabs_com/Documents/Documents/2020 Creative/"/>
    </mc:Choice>
  </mc:AlternateContent>
  <xr:revisionPtr revIDLastSave="0" documentId="8_{2159820F-1582-437A-82C7-F170F4C38FF9}" xr6:coauthVersionLast="46" xr6:coauthVersionMax="46" xr10:uidLastSave="{00000000-0000-0000-0000-000000000000}"/>
  <workbookProtection workbookPassword="ED80" lockStructure="1"/>
  <bookViews>
    <workbookView xWindow="28995" yWindow="2250" windowWidth="25275" windowHeight="19725" xr2:uid="{00000000-000D-0000-FFFF-FFFF00000000}"/>
  </bookViews>
  <sheets>
    <sheet name="Canary Disk Space Calculator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5" i="1" l="1"/>
  <c r="B17" i="1" s="1"/>
  <c r="C15" i="1"/>
  <c r="C17" i="1" s="1"/>
  <c r="D15" i="1"/>
  <c r="D17" i="1" s="1"/>
  <c r="E15" i="1"/>
  <c r="E17" i="1" s="1"/>
  <c r="F15" i="1"/>
  <c r="F17" i="1" s="1"/>
  <c r="B31" i="1"/>
  <c r="B21" i="1"/>
  <c r="B25" i="1" l="1" a="1"/>
  <c r="B25" i="1" s="1"/>
  <c r="B23" i="1"/>
  <c r="B33" i="1" l="1"/>
  <c r="B27" i="1"/>
  <c r="B29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Jack Wilkins</author>
  </authors>
  <commentList>
    <comment ref="A11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Specify the percent of each tag type.  Total for all types should be 100%.
</t>
        </r>
      </text>
    </comment>
    <comment ref="A13" authorId="0" shapeId="0" xr:uid="{00000000-0006-0000-0000-000002000000}">
      <text>
        <r>
          <rPr>
            <sz val="9"/>
            <color indexed="81"/>
            <rFont val="Tahoma"/>
            <family val="2"/>
          </rPr>
          <t xml:space="preserve">The change rate is how often the data values change between successive readings. The default change rates are typical values we have found within the process control industry.
</t>
        </r>
      </text>
    </comment>
    <comment ref="A15" authorId="0" shapeId="0" xr:uid="{00000000-0006-0000-0000-000003000000}">
      <text>
        <r>
          <rPr>
            <sz val="9"/>
            <color indexed="81"/>
            <rFont val="Tahoma"/>
            <family val="2"/>
          </rPr>
          <t>A TVQ is a storage unit of a Timestamp, Value and Quality.  The timestamp is accurate to 100ns, the value is a variant and the quality is 16 bit OPC quality.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<sst xmlns="http://schemas.openxmlformats.org/spreadsheetml/2006/main" count="32" uniqueCount="29">
  <si>
    <t>1 Byte Boolean</t>
  </si>
  <si>
    <t>2 Byte Integer</t>
  </si>
  <si>
    <t>4 Byte Float</t>
  </si>
  <si>
    <t>4 Byte Integer</t>
  </si>
  <si>
    <t>8 Byte Float</t>
  </si>
  <si>
    <t xml:space="preserve">TVQ's / day: </t>
  </si>
  <si>
    <t>seconds</t>
  </si>
  <si>
    <t>GB</t>
  </si>
  <si>
    <t>Tag count:</t>
  </si>
  <si>
    <t>Disk space:</t>
  </si>
  <si>
    <t>tags</t>
  </si>
  <si>
    <t>Data type:</t>
  </si>
  <si>
    <t>% of tags:</t>
  </si>
  <si>
    <t>Change rate:</t>
  </si>
  <si>
    <t>Storage/day:</t>
  </si>
  <si>
    <t>Years</t>
  </si>
  <si>
    <t>Usable Disk Space:</t>
  </si>
  <si>
    <t>Historian size:</t>
  </si>
  <si>
    <t>Disk space requirements:</t>
  </si>
  <si>
    <t>Capacity time:</t>
  </si>
  <si>
    <t>TVQ count:</t>
  </si>
  <si>
    <t>TVQs/day</t>
  </si>
  <si>
    <t>Estimated Logging Configuration</t>
  </si>
  <si>
    <t>Historian Storage Requirements</t>
  </si>
  <si>
    <t>Average Log Rate:</t>
  </si>
  <si>
    <t>MB/day</t>
  </si>
  <si>
    <t>Per Year</t>
  </si>
  <si>
    <t>7 Years</t>
  </si>
  <si>
    <t>TB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</si>
</sst>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(* #,##0.00_);_(* \(#,##0.00\);_(* &quot;-&quot;??_);_(@_)"/>
    <numFmt numFmtId="164" formatCode="_(* #,##0_);_(* \(#,##0\);_(* &quot;-&quot;??_);_(@_)"/>
    <numFmt numFmtId="165" formatCode="#,##0.0"/>
  </numFmts>
  <fonts count="8" x14ac:knownFonts="1">
    <font>
      <sz val="11"/>
      <color theme="1"/>
      <name val="Calibri"/>
      <family val="2"/>
      <scheme val="minor"/>
    </font>
    <font>
      <sz val="12"/>
      <color theme="1"/>
      <name val="Calibri Light"/>
      <family val="2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12"/>
      <color theme="1"/>
      <name val="Calibri Light"/>
      <family val="2"/>
    </font>
    <font>
      <sz val="11"/>
      <color theme="1"/>
      <name val="Calibri Light"/>
      <family val="2"/>
    </font>
    <font>
      <sz val="11"/>
      <name val="Calibri Light"/>
      <family val="2"/>
    </font>
    <font>
      <sz val="18"/>
      <color theme="1" tint="0.249977111117893"/>
      <name val="Montserrat Medium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33">
    <xf numFmtId="0" fontId="0" fillId="0" borderId="0" xfId="0"/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165" fontId="5" fillId="0" borderId="0" xfId="0" applyNumberFormat="1" applyFont="1" applyAlignment="1">
      <alignment vertical="center"/>
    </xf>
    <xf numFmtId="0" fontId="6" fillId="0" borderId="0" xfId="0" applyFont="1" applyAlignment="1">
      <alignment horizontal="right" vertical="center"/>
    </xf>
    <xf numFmtId="9" fontId="6" fillId="4" borderId="0" xfId="2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164" fontId="5" fillId="0" borderId="0" xfId="1" applyNumberFormat="1" applyFont="1" applyAlignment="1">
      <alignment vertical="center"/>
    </xf>
    <xf numFmtId="0" fontId="6" fillId="4" borderId="0" xfId="0" applyFont="1" applyFill="1" applyAlignment="1">
      <alignment vertical="center"/>
    </xf>
    <xf numFmtId="9" fontId="6" fillId="4" borderId="0" xfId="0" applyNumberFormat="1" applyFont="1" applyFill="1" applyAlignment="1">
      <alignment horizontal="center" vertical="center"/>
    </xf>
    <xf numFmtId="0" fontId="5" fillId="4" borderId="0" xfId="0" applyFont="1" applyFill="1" applyAlignment="1">
      <alignment vertical="center"/>
    </xf>
    <xf numFmtId="0" fontId="6" fillId="0" borderId="0" xfId="0" applyFont="1" applyAlignment="1">
      <alignment horizontal="center" vertical="center" wrapText="1"/>
    </xf>
    <xf numFmtId="3" fontId="5" fillId="4" borderId="0" xfId="1" applyNumberFormat="1" applyFont="1" applyFill="1" applyAlignment="1">
      <alignment horizontal="center" vertical="center"/>
    </xf>
    <xf numFmtId="3" fontId="5" fillId="4" borderId="0" xfId="0" applyNumberFormat="1" applyFont="1" applyFill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164" fontId="5" fillId="0" borderId="0" xfId="1" applyNumberFormat="1" applyFont="1" applyAlignment="1">
      <alignment vertical="center" wrapText="1"/>
    </xf>
    <xf numFmtId="37" fontId="1" fillId="0" borderId="0" xfId="0" applyNumberFormat="1" applyFont="1" applyAlignment="1">
      <alignment horizontal="right" vertical="center" wrapText="1"/>
    </xf>
    <xf numFmtId="0" fontId="1" fillId="0" borderId="0" xfId="0" applyFont="1" applyAlignment="1">
      <alignment horizontal="right" vertical="center" wrapText="1"/>
    </xf>
    <xf numFmtId="3" fontId="1" fillId="0" borderId="0" xfId="0" applyNumberFormat="1" applyFont="1" applyAlignment="1">
      <alignment horizontal="right" vertical="center" wrapText="1"/>
    </xf>
    <xf numFmtId="37" fontId="1" fillId="0" borderId="0" xfId="1" applyNumberFormat="1" applyFont="1" applyAlignment="1">
      <alignment horizontal="right" vertical="center" wrapText="1"/>
    </xf>
    <xf numFmtId="37" fontId="6" fillId="3" borderId="0" xfId="1" applyNumberFormat="1" applyFont="1" applyFill="1" applyAlignment="1" applyProtection="1">
      <alignment horizontal="center" vertical="center"/>
      <protection locked="0"/>
    </xf>
    <xf numFmtId="3" fontId="6" fillId="3" borderId="0" xfId="0" applyNumberFormat="1" applyFont="1" applyFill="1" applyAlignment="1" applyProtection="1">
      <alignment horizontal="center" vertical="center"/>
      <protection locked="0"/>
    </xf>
    <xf numFmtId="9" fontId="6" fillId="3" borderId="0" xfId="2" applyFont="1" applyFill="1" applyAlignment="1" applyProtection="1">
      <alignment horizontal="center" vertical="center"/>
      <protection locked="0"/>
    </xf>
    <xf numFmtId="9" fontId="6" fillId="3" borderId="0" xfId="0" applyNumberFormat="1" applyFont="1" applyFill="1" applyAlignment="1" applyProtection="1">
      <alignment horizontal="center" vertical="center"/>
      <protection locked="0"/>
    </xf>
    <xf numFmtId="0" fontId="7" fillId="2" borderId="0" xfId="0" applyFont="1" applyFill="1" applyAlignment="1">
      <alignment vertical="center"/>
    </xf>
    <xf numFmtId="0" fontId="6" fillId="0" borderId="0" xfId="0" applyFont="1" applyAlignment="1">
      <alignment vertical="center" wrapText="1"/>
    </xf>
    <xf numFmtId="9" fontId="5" fillId="0" borderId="0" xfId="0" applyNumberFormat="1" applyFont="1" applyAlignment="1">
      <alignment vertical="center"/>
    </xf>
    <xf numFmtId="2" fontId="1" fillId="0" borderId="0" xfId="0" applyNumberFormat="1" applyFont="1" applyAlignment="1">
      <alignment vertical="center" wrapText="1"/>
    </xf>
    <xf numFmtId="2" fontId="1" fillId="0" borderId="0" xfId="0" applyNumberFormat="1" applyFont="1" applyFill="1" applyAlignment="1">
      <alignment vertical="center" wrapText="1"/>
    </xf>
    <xf numFmtId="3" fontId="1" fillId="0" borderId="0" xfId="0" applyNumberFormat="1" applyFont="1" applyFill="1" applyAlignment="1">
      <alignment horizontal="right" vertical="center" wrapText="1"/>
    </xf>
    <xf numFmtId="165" fontId="1" fillId="0" borderId="0" xfId="0" applyNumberFormat="1" applyFont="1" applyAlignment="1">
      <alignment horizontal="right" vertical="center" wrapText="1"/>
    </xf>
  </cellXfs>
  <cellStyles count="3">
    <cellStyle name="Comma" xfId="1" builtinId="3"/>
    <cellStyle name="Normal" xfId="0" builtinId="0"/>
    <cellStyle name="Percent" xfId="2" builtinId="5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70C49D30-4CBC-489F-ADB1-B0252C21A846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5"/>
  <sheetViews>
    <sheetView showGridLines="0" tabSelected="1" workbookViewId="0">
      <selection activeCell="D13" sqref="D13"/>
    </sheetView>
  </sheetViews>
  <sheetFormatPr defaultColWidth="16.7109375" defaultRowHeight="15" x14ac:dyDescent="0.25"/>
  <cols>
    <col min="1" max="1" width="16.7109375" style="1" customWidth="1"/>
    <col min="2" max="6" width="22.7109375" style="1" customWidth="1"/>
    <col min="7" max="16384" width="16.7109375" style="1"/>
  </cols>
  <sheetData>
    <row r="1" spans="1:10" x14ac:dyDescent="0.25">
      <c r="A1" s="26" t="s">
        <v>22</v>
      </c>
      <c r="B1" s="26"/>
      <c r="C1" s="26"/>
      <c r="D1" s="26"/>
      <c r="E1" s="26"/>
      <c r="F1" s="26"/>
    </row>
    <row r="2" spans="1:10" x14ac:dyDescent="0.25">
      <c r="A2" s="26"/>
      <c r="B2" s="26"/>
      <c r="C2" s="26"/>
      <c r="D2" s="26"/>
      <c r="E2" s="26"/>
      <c r="F2" s="26"/>
    </row>
    <row r="3" spans="1:10" ht="12.75" customHeight="1" x14ac:dyDescent="0.25"/>
    <row r="4" spans="1:10" ht="27.75" customHeight="1" x14ac:dyDescent="0.25">
      <c r="A4" s="1" t="s">
        <v>8</v>
      </c>
      <c r="B4" s="22">
        <v>1000</v>
      </c>
      <c r="C4" s="1" t="s">
        <v>10</v>
      </c>
    </row>
    <row r="5" spans="1:10" ht="12.75" customHeight="1" x14ac:dyDescent="0.25"/>
    <row r="6" spans="1:10" ht="27.75" customHeight="1" x14ac:dyDescent="0.25">
      <c r="A6" s="1" t="s">
        <v>24</v>
      </c>
      <c r="B6" s="23">
        <v>1</v>
      </c>
      <c r="C6" s="1" t="s">
        <v>6</v>
      </c>
    </row>
    <row r="7" spans="1:10" ht="12.75" customHeight="1" x14ac:dyDescent="0.25"/>
    <row r="8" spans="1:10" ht="27.75" customHeight="1" x14ac:dyDescent="0.25">
      <c r="A8" s="1" t="s">
        <v>9</v>
      </c>
      <c r="B8" s="23">
        <v>2000</v>
      </c>
      <c r="C8" s="1" t="s">
        <v>7</v>
      </c>
    </row>
    <row r="9" spans="1:10" ht="27.75" customHeight="1" x14ac:dyDescent="0.25"/>
    <row r="10" spans="1:10" ht="27.75" customHeight="1" x14ac:dyDescent="0.25">
      <c r="A10" s="2" t="s">
        <v>11</v>
      </c>
      <c r="B10" s="11" t="s">
        <v>0</v>
      </c>
      <c r="C10" s="11" t="s">
        <v>1</v>
      </c>
      <c r="D10" s="11" t="s">
        <v>2</v>
      </c>
      <c r="E10" s="11" t="s">
        <v>3</v>
      </c>
      <c r="F10" s="11" t="s">
        <v>4</v>
      </c>
    </row>
    <row r="11" spans="1:10" ht="27.75" customHeight="1" x14ac:dyDescent="0.25">
      <c r="A11" s="2" t="s">
        <v>12</v>
      </c>
      <c r="B11" s="24">
        <v>0.5</v>
      </c>
      <c r="C11" s="24">
        <v>0.1</v>
      </c>
      <c r="D11" s="24">
        <v>0.1</v>
      </c>
      <c r="E11" s="24">
        <v>0.25</v>
      </c>
      <c r="F11" s="24">
        <v>0.05</v>
      </c>
      <c r="G11" s="3"/>
      <c r="H11" s="28"/>
    </row>
    <row r="12" spans="1:10" ht="9" customHeight="1" x14ac:dyDescent="0.25">
      <c r="A12" s="4"/>
      <c r="B12" s="5"/>
      <c r="C12" s="5"/>
      <c r="D12" s="5"/>
      <c r="E12" s="5"/>
      <c r="F12" s="5"/>
      <c r="G12" s="3"/>
    </row>
    <row r="13" spans="1:10" ht="27.75" customHeight="1" x14ac:dyDescent="0.25">
      <c r="A13" s="2" t="s">
        <v>13</v>
      </c>
      <c r="B13" s="25">
        <v>0.05</v>
      </c>
      <c r="C13" s="25">
        <v>0.1</v>
      </c>
      <c r="D13" s="25">
        <v>0.5</v>
      </c>
      <c r="E13" s="25">
        <v>0.5</v>
      </c>
      <c r="F13" s="25">
        <v>0.5</v>
      </c>
    </row>
    <row r="14" spans="1:10" s="10" customFormat="1" ht="9" customHeight="1" x14ac:dyDescent="0.25">
      <c r="A14" s="8"/>
      <c r="B14" s="9"/>
      <c r="C14" s="9"/>
      <c r="D14" s="9"/>
      <c r="E14" s="9"/>
      <c r="F14" s="9"/>
    </row>
    <row r="15" spans="1:10" ht="27.75" customHeight="1" x14ac:dyDescent="0.25">
      <c r="A15" s="2" t="s">
        <v>5</v>
      </c>
      <c r="B15" s="12">
        <f>(86400/$B6)*($B4*B11*B13)</f>
        <v>2160000</v>
      </c>
      <c r="C15" s="12">
        <f>(86400/$B6)*($B4*C11*C13)</f>
        <v>864000</v>
      </c>
      <c r="D15" s="12">
        <f>(86400/$B6)*($B4*D11*D13)</f>
        <v>4320000</v>
      </c>
      <c r="E15" s="12">
        <f>(86400/$B6)*($B4*E11*E13)</f>
        <v>10800000</v>
      </c>
      <c r="F15" s="12">
        <f>(86400/$B6)*($B4*F11*F13)</f>
        <v>2160000</v>
      </c>
      <c r="H15" s="27"/>
      <c r="I15" s="27"/>
      <c r="J15" s="27"/>
    </row>
    <row r="16" spans="1:10" ht="9" customHeight="1" x14ac:dyDescent="0.25">
      <c r="A16" s="4"/>
      <c r="B16" s="12"/>
      <c r="C16" s="12"/>
      <c r="D16" s="12"/>
      <c r="E16" s="12"/>
      <c r="F16" s="12"/>
      <c r="H16" s="27"/>
      <c r="I16" s="27"/>
      <c r="J16" s="27"/>
    </row>
    <row r="17" spans="1:14" ht="27.75" customHeight="1" x14ac:dyDescent="0.25">
      <c r="A17" s="2" t="s">
        <v>14</v>
      </c>
      <c r="B17" s="13">
        <f>B15*3</f>
        <v>6480000</v>
      </c>
      <c r="C17" s="13">
        <f>C15*4</f>
        <v>3456000</v>
      </c>
      <c r="D17" s="13">
        <f>D15*6</f>
        <v>25920000</v>
      </c>
      <c r="E17" s="13">
        <f>E15*6</f>
        <v>64800000</v>
      </c>
      <c r="F17" s="13">
        <f>F15*10</f>
        <v>21600000</v>
      </c>
      <c r="H17" s="27"/>
      <c r="I17" s="27"/>
      <c r="J17" s="27"/>
    </row>
    <row r="18" spans="1:14" ht="27.75" customHeight="1" x14ac:dyDescent="0.25"/>
    <row r="19" spans="1:14" ht="14.45" customHeight="1" x14ac:dyDescent="0.25">
      <c r="A19" s="26" t="s">
        <v>23</v>
      </c>
      <c r="B19" s="26"/>
      <c r="C19" s="26"/>
      <c r="D19" s="26"/>
      <c r="E19" s="26"/>
      <c r="F19" s="26"/>
    </row>
    <row r="20" spans="1:14" ht="14.45" customHeight="1" x14ac:dyDescent="0.25">
      <c r="A20" s="26"/>
      <c r="B20" s="26"/>
      <c r="C20" s="26"/>
      <c r="D20" s="26"/>
      <c r="E20" s="26"/>
      <c r="F20" s="26"/>
    </row>
    <row r="21" spans="1:14" s="16" customFormat="1" ht="30" customHeight="1" x14ac:dyDescent="0.25">
      <c r="A21" s="15" t="s">
        <v>17</v>
      </c>
      <c r="B21" s="18">
        <f>B4</f>
        <v>1000</v>
      </c>
      <c r="C21" s="15" t="s">
        <v>10</v>
      </c>
      <c r="E21" s="14"/>
      <c r="N21" s="17"/>
    </row>
    <row r="22" spans="1:14" s="16" customFormat="1" ht="12.75" customHeight="1" x14ac:dyDescent="0.25">
      <c r="A22" s="15"/>
      <c r="B22" s="19"/>
      <c r="C22" s="15"/>
      <c r="E22" s="14"/>
      <c r="H22" s="15"/>
      <c r="I22" s="15"/>
      <c r="J22" s="15"/>
      <c r="N22" s="17"/>
    </row>
    <row r="23" spans="1:14" s="15" customFormat="1" ht="30" customHeight="1" x14ac:dyDescent="0.25">
      <c r="A23" s="15" t="s">
        <v>20</v>
      </c>
      <c r="B23" s="20">
        <f>SUM(B15:F15)</f>
        <v>20304000</v>
      </c>
      <c r="C23" s="15" t="s">
        <v>21</v>
      </c>
      <c r="E23" s="14"/>
      <c r="N23" s="17"/>
    </row>
    <row r="24" spans="1:14" s="15" customFormat="1" ht="12.75" customHeight="1" x14ac:dyDescent="0.25">
      <c r="B24" s="19"/>
      <c r="E24" s="14"/>
      <c r="N24" s="17"/>
    </row>
    <row r="25" spans="1:14" s="15" customFormat="1" ht="30" customHeight="1" x14ac:dyDescent="0.25">
      <c r="A25" s="15" t="s">
        <v>18</v>
      </c>
      <c r="B25" s="31" cm="1">
        <f t="array" ref="B25">SUM((B17:F17)/(1024*1024*1024)*1000)</f>
        <v>113.85977268218994</v>
      </c>
      <c r="C25" s="15" t="s">
        <v>25</v>
      </c>
      <c r="N25" s="17"/>
    </row>
    <row r="26" spans="1:14" s="15" customFormat="1" ht="12.75" customHeight="1" x14ac:dyDescent="0.25">
      <c r="B26" s="19"/>
      <c r="N26" s="17"/>
    </row>
    <row r="27" spans="1:14" s="15" customFormat="1" ht="12.75" customHeight="1" x14ac:dyDescent="0.25">
      <c r="A27" s="15" t="s">
        <v>26</v>
      </c>
      <c r="B27" s="30">
        <f>SUM(B25*365/1000)</f>
        <v>41.558817028999329</v>
      </c>
      <c r="C27" s="15" t="s">
        <v>7</v>
      </c>
      <c r="D27" s="29"/>
      <c r="N27" s="17"/>
    </row>
    <row r="28" spans="1:14" s="15" customFormat="1" ht="12.75" customHeight="1" x14ac:dyDescent="0.25">
      <c r="B28" s="19"/>
      <c r="D28" s="29"/>
      <c r="N28" s="17"/>
    </row>
    <row r="29" spans="1:14" s="15" customFormat="1" ht="12.75" customHeight="1" x14ac:dyDescent="0.25">
      <c r="A29" s="15" t="s">
        <v>27</v>
      </c>
      <c r="B29" s="29">
        <f>SUM(B27*7/1000)</f>
        <v>0.2909117192029953</v>
      </c>
      <c r="C29" s="15" t="s">
        <v>28</v>
      </c>
      <c r="D29" s="29"/>
      <c r="N29" s="17"/>
    </row>
    <row r="30" spans="1:14" s="15" customFormat="1" ht="12.75" customHeight="1" x14ac:dyDescent="0.25">
      <c r="B30" s="19"/>
      <c r="D30" s="29"/>
      <c r="N30" s="17"/>
    </row>
    <row r="31" spans="1:14" s="15" customFormat="1" ht="30" customHeight="1" x14ac:dyDescent="0.25">
      <c r="A31" s="15" t="s">
        <v>16</v>
      </c>
      <c r="B31" s="21">
        <f>B8</f>
        <v>2000</v>
      </c>
      <c r="C31" s="15" t="s">
        <v>7</v>
      </c>
      <c r="E31" s="14"/>
      <c r="N31" s="17"/>
    </row>
    <row r="32" spans="1:14" s="15" customFormat="1" ht="12.75" customHeight="1" x14ac:dyDescent="0.25">
      <c r="B32" s="19"/>
      <c r="E32" s="14"/>
      <c r="N32" s="17"/>
    </row>
    <row r="33" spans="1:14" s="15" customFormat="1" ht="30" customHeight="1" x14ac:dyDescent="0.25">
      <c r="A33" s="15" t="s">
        <v>19</v>
      </c>
      <c r="B33" s="32">
        <f>IF(B25=0," ",(B8)/((B25/1000)*365))</f>
        <v>48.124565206088995</v>
      </c>
      <c r="C33" s="15" t="s">
        <v>15</v>
      </c>
      <c r="E33" s="14"/>
      <c r="N33" s="17"/>
    </row>
    <row r="34" spans="1:14" s="6" customFormat="1" ht="15.75" x14ac:dyDescent="0.25">
      <c r="A34" s="1"/>
      <c r="B34" s="1"/>
      <c r="C34" s="1"/>
      <c r="D34" s="1"/>
      <c r="E34" s="1"/>
      <c r="F34" s="1"/>
      <c r="N34" s="7"/>
    </row>
    <row r="35" spans="1:14" s="6" customFormat="1" ht="15.75" x14ac:dyDescent="0.25">
      <c r="A35" s="1"/>
      <c r="B35" s="1"/>
      <c r="C35" s="1"/>
      <c r="D35" s="1"/>
      <c r="E35" s="1"/>
      <c r="F35" s="1"/>
      <c r="H35" s="1"/>
      <c r="I35" s="1"/>
      <c r="J35" s="1"/>
      <c r="N35" s="7"/>
    </row>
  </sheetData>
  <sheetProtection algorithmName="SHA-512" hashValue="JUevJmflT/Fpwl+zJofeWI1IKsYoysUPF5v/TYxahX4054wnvejHwj7XhLozrI+CiE9krI1nlSouUlsnt1oykw==" saltValue="unKAtUzcmNz2nIkChYcHcw==" spinCount="100000" sheet="1" selectLockedCells="1"/>
  <protectedRanges>
    <protectedRange sqref="B11:F14" name="Tag Configuration"/>
    <protectedRange sqref="B8" name="Disk Space"/>
    <protectedRange sqref="B4" name="Select Enterprise Historian Size"/>
    <protectedRange sqref="B6" name="Log Rate"/>
  </protectedRanges>
  <mergeCells count="3">
    <mergeCell ref="A1:F2"/>
    <mergeCell ref="A19:F20"/>
    <mergeCell ref="H15:J17"/>
  </mergeCells>
  <dataValidations count="1">
    <dataValidation showInputMessage="1" showErrorMessage="1" sqref="B4" xr:uid="{00000000-0002-0000-0000-000000000000}"/>
  </dataValidations>
  <pageMargins left="0.7" right="0.7" top="0.75" bottom="0.75" header="0.3" footer="0.3"/>
  <pageSetup orientation="portrait" horizontalDpi="300" verticalDpi="300" r:id="rId1"/>
  <headerFooter>
    <oddFooter xml:space="preserve">&amp;L&amp;10Canary Labs
195 Beanhill Road
Martinsburg, PA 16662&amp;C&amp;10Page &amp;P of &amp;N
&amp;R&amp;10www.CanaryLabs.com
814-793-3770
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Canary Disk Space Calculator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Wilkins</dc:creator>
  <cp:lastModifiedBy>Jeff Knepper</cp:lastModifiedBy>
  <cp:lastPrinted>2012-03-08T05:23:11Z</cp:lastPrinted>
  <dcterms:created xsi:type="dcterms:W3CDTF">2012-03-08T05:14:22Z</dcterms:created>
  <dcterms:modified xsi:type="dcterms:W3CDTF">2021-01-29T15:21:49Z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S Team System Data DO NOT EDIT_GUID">
    <vt:lpwstr>07ead884-3e33-4a94-8eaa-365e3a848418</vt:lpwstr>
  </property>
  <property fmtid="{D5CDD505-2E9C-101B-9397-08002B2CF9AE}" pid="3" name="WorkbookGuid">
    <vt:lpwstr>38a50050-0fbf-4e87-a1a5-d4549ac097cc</vt:lpwstr>
  </property>
</Properties>
</file>